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<sst xmlns="http://schemas.openxmlformats.org/spreadsheetml/2006/main" count="419" uniqueCount="154">
  <si>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</si>
  <si>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</si>
  <si>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</si>
  <si>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</si>
  <si>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</si>
  <si>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</si>
  <si>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</si>
  <si>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</si>
  <si>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</si>
  <si>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</si>
  <si>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</si>
  <si>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</si>
  <si>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</si>
  <si>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</si>
  <si>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</si>
  <si>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</si>
  <si>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</si>
  <si>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</si>
  <si>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</si>
  <si>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</si>
  <si>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</si>
  <si>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</si>
  <si>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</si>
  <si>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</si>
  <si>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</si>
  <si>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</si>
  <si>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</si>
  <si>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</si>
  <si>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</si>
  <si>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</si>
  <si>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</si>
  <si>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</si>
  <si>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</si>
  <si>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</si>
  <si>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</si>
  <si>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</si>
  <si>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</si>
  <si>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</si>
  <si>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</si>
  <si>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</si>
  <si>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</si>
  <si>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</si>
  <si>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</si>
  <si>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</si>
  <si>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</si>
  <si>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</si>
  <si>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</si>
  <si>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</si>
  <si>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</si>
  <si>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</si>
  <si>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</si>
  <si>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</si>
  <si>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</si>
  <si>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</si>
  <si>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</si>
  <si>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</si>
  <si>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</si>
  <si>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</si>
  <si>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</si>
  <si>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</si>
  <si>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</si>
  <si>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</si>
  <si>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</si>
  <si>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</si>
  <si>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</si>
  <si>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</si>
  <si>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</si>
  <si>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</si>
  <si>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</si>
  <si>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</si>
  <si>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</si>
  <si>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</si>
  <si>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</si>
  <si>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</si>
  <si>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</si>
  <si>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</si>
  <si>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</si>
  <si>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</si>
  <si>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</si>
  <si>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</si>
  <si>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</si>
  <si>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</si>
  <si>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</si>
  <si>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</si>
  <si>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</si>
  <si>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</si>
  <si>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</si>
  <si>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</si>
  <si>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</si>
  <si>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</si>
  <si>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</si>
  <si>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</si>
  <si>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</si>
  <si>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</si>
  <si>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</si>
  <si>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</si>
  <si>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</si>
  <si>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</si>
  <si>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</si>
  <si>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</si>
  <si>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</si>
  <si>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</si>
  <si>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</si>
  <si>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</si>
  <si>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</si>
  <si>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</si>
  <si>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</si>
  <si>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</si>
  <si>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</si>
  <si>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</si>
  <si>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</si>
  <si>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</si>
  <si>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</si>
  <si>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</si>
  <si>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</si>
  <si>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</si>
  <si>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</si>
  <si>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</si>
  <si>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</si>
  <si>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</si>
  <si>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</si>
  <si>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</si>
  <si>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</si>
  <si>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</si>
  <si>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</si>
  <si>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</si>
  <si>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</si>
  <si>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</si>
  <si>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</si>
  <si>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</si>
  <si>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</si>
  <si>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</si>
  <si>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</si>
  <si>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</si>
  <si>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</si>
  <si>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</si>
  <si>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</si>
  <si>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</si>
  <si>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</si>
  <si>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</si>
  <si>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</si>
  <si>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</si>
  <si>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</si>
  <si>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</si>
  <si>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</si>
  <si>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</si>
  <si>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</si>
  <si>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YADEA</t>
  </si>
  <si>
    <t>FIRST REGISTRATIONS of NEW* MC, TOP 10 BRANDS JUNUARY-AUGUST 2019</t>
  </si>
  <si>
    <t>FIRST REGISTRATIONS MP, TOP 10 BRANDS JUNUARY-AUGUST 2019</t>
  </si>
  <si>
    <t>AUGUST</t>
  </si>
  <si>
    <t>VESPA</t>
  </si>
  <si>
    <t>January-August</t>
  </si>
  <si>
    <t>others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</si>
</sst>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5"/>
          <c:w val="0.8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15574750"/>
        <c:axId val="29545879"/>
      </c:barChart>
      <c:catAx>
        <c:axId val="15574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45879"/>
        <c:crosses val="autoZero"/>
        <c:auto val="1"/>
        <c:lblOffset val="100"/>
        <c:tickLblSkip val="1"/>
        <c:noMultiLvlLbl val="0"/>
      </c:catAx>
      <c:valAx>
        <c:axId val="29545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4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59072658"/>
        <c:axId val="60758427"/>
      </c:barChart>
      <c:catAx>
        <c:axId val="5907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58427"/>
        <c:crosses val="autoZero"/>
        <c:auto val="1"/>
        <c:lblOffset val="100"/>
        <c:tickLblSkip val="1"/>
        <c:noMultiLvlLbl val="0"/>
      </c:catAx>
      <c:valAx>
        <c:axId val="60758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2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29694504"/>
        <c:axId val="46354889"/>
      </c:barChart>
      <c:catAx>
        <c:axId val="2969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4889"/>
        <c:crossesAt val="0"/>
        <c:auto val="1"/>
        <c:lblOffset val="100"/>
        <c:tickLblSkip val="1"/>
        <c:noMultiLvlLbl val="0"/>
      </c:catAx>
      <c:valAx>
        <c:axId val="4635488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94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"/>
          <c:w val="0.7322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51332174"/>
        <c:axId val="17167047"/>
      </c:barChart>
      <c:catAx>
        <c:axId val="5133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47"/>
        <c:crosses val="autoZero"/>
        <c:auto val="1"/>
        <c:lblOffset val="100"/>
        <c:tickLblSkip val="1"/>
        <c:noMultiLvlLbl val="0"/>
      </c:catAx>
      <c:valAx>
        <c:axId val="17167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2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025"/>
          <c:w val="0.73775"/>
          <c:h val="0.8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56150148"/>
        <c:axId val="34020373"/>
      </c:barChart>
      <c:catAx>
        <c:axId val="56150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0373"/>
        <c:crosses val="autoZero"/>
        <c:auto val="1"/>
        <c:lblOffset val="100"/>
        <c:tickLblSkip val="1"/>
        <c:noMultiLvlLbl val="0"/>
      </c:catAx>
      <c:valAx>
        <c:axId val="3402037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501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13505610"/>
        <c:axId val="21889331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13505610"/>
        <c:axId val="21889331"/>
      </c:lineChart>
      <c:catAx>
        <c:axId val="1350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9331"/>
        <c:crosses val="autoZero"/>
        <c:auto val="1"/>
        <c:lblOffset val="100"/>
        <c:tickLblSkip val="1"/>
        <c:noMultiLvlLbl val="0"/>
      </c:catAx>
      <c:valAx>
        <c:axId val="21889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63338784"/>
        <c:axId val="21875105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63338784"/>
        <c:axId val="21875105"/>
      </c:lineChart>
      <c:catAx>
        <c:axId val="6333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105"/>
        <c:crosses val="autoZero"/>
        <c:auto val="1"/>
        <c:lblOffset val="100"/>
        <c:tickLblSkip val="1"/>
        <c:noMultiLvlLbl val="0"/>
      </c:catAx>
      <c:valAx>
        <c:axId val="21875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8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175"/>
          <c:w val="0.79925"/>
          <c:h val="0.8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31343764"/>
        <c:axId val="11603557"/>
      </c:barChart>
      <c:catAx>
        <c:axId val="31343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3557"/>
        <c:crosses val="autoZero"/>
        <c:auto val="1"/>
        <c:lblOffset val="100"/>
        <c:tickLblSkip val="1"/>
        <c:noMultiLvlLbl val="0"/>
      </c:catAx>
      <c:valAx>
        <c:axId val="116035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43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"/>
          <c:w val="0.73225"/>
          <c:h val="0.75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31108570"/>
        <c:axId val="54957827"/>
      </c:barChart>
      <c:catAx>
        <c:axId val="31108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57827"/>
        <c:crosses val="autoZero"/>
        <c:auto val="1"/>
        <c:lblOffset val="100"/>
        <c:tickLblSkip val="1"/>
        <c:noMultiLvlLbl val="0"/>
      </c:catAx>
      <c:valAx>
        <c:axId val="54957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8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025"/>
          <c:w val="0.752"/>
          <c:h val="0.8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47813680"/>
        <c:axId val="64452337"/>
      </c:barChart>
      <c:catAx>
        <c:axId val="4781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2337"/>
        <c:crosses val="autoZero"/>
        <c:auto val="1"/>
        <c:lblOffset val="100"/>
        <c:tickLblSkip val="1"/>
        <c:noMultiLvlLbl val="0"/>
      </c:catAx>
      <c:valAx>
        <c:axId val="6445233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3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126230"/>
        <c:axId val="12749231"/>
      </c:barChart>
      <c:catAx>
        <c:axId val="126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49231"/>
        <c:crosses val="autoZero"/>
        <c:auto val="1"/>
        <c:lblOffset val="100"/>
        <c:tickLblSkip val="1"/>
        <c:noMultiLvlLbl val="0"/>
      </c:catAx>
      <c:valAx>
        <c:axId val="12749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12603916"/>
        <c:axId val="65035965"/>
      </c:barChart>
      <c:catAx>
        <c:axId val="1260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35965"/>
        <c:crossesAt val="0"/>
        <c:auto val="1"/>
        <c:lblOffset val="100"/>
        <c:tickLblSkip val="1"/>
        <c:noMultiLvlLbl val="0"/>
      </c:catAx>
      <c:valAx>
        <c:axId val="650359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3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89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68</v>
      </c>
    </row>
    <row r="5" spans="3:9" ht="12.75">
      <c r="C5" s="38" t="s">
        <v>90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108</v>
      </c>
      <c r="C7" s="62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110</v>
      </c>
      <c r="C9" s="63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112</v>
      </c>
      <c r="C11" s="63" t="s">
        <v>113</v>
      </c>
      <c r="D11" s="10"/>
    </row>
    <row r="12" ht="12.75">
      <c r="B12" s="149"/>
    </row>
    <row r="13" spans="2:17" ht="12.75">
      <c r="B13" s="150" t="s">
        <v>104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114</v>
      </c>
      <c r="C15" s="63" t="s">
        <v>115</v>
      </c>
      <c r="D15" s="12"/>
    </row>
    <row r="16" ht="12.75">
      <c r="B16" s="149"/>
    </row>
    <row r="17" spans="2:3" ht="12.75">
      <c r="B17" s="151" t="s">
        <v>105</v>
      </c>
      <c r="C17" s="62" t="s">
        <v>149</v>
      </c>
    </row>
    <row r="18" ht="12.75">
      <c r="B18" s="149"/>
    </row>
    <row r="19" spans="2:3" ht="12.75">
      <c r="B19" s="151" t="s">
        <v>116</v>
      </c>
      <c r="C19" s="62" t="s">
        <v>117</v>
      </c>
    </row>
    <row r="20" ht="12.75">
      <c r="B20" s="149"/>
    </row>
    <row r="21" spans="2:3" ht="12.75">
      <c r="B21" s="151" t="s">
        <v>106</v>
      </c>
      <c r="C21" s="62" t="s">
        <v>107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122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>
        <v>7767</v>
      </c>
      <c r="J3" s="3"/>
      <c r="K3" s="3"/>
      <c r="L3" s="3"/>
      <c r="M3" s="7"/>
      <c r="N3" s="3">
        <v>67949</v>
      </c>
      <c r="O3" s="97">
        <v>0.748114547436335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>
        <v>3382</v>
      </c>
      <c r="J4" s="163"/>
      <c r="K4" s="163"/>
      <c r="L4" s="163"/>
      <c r="M4" s="164"/>
      <c r="N4" s="3">
        <v>22878</v>
      </c>
      <c r="O4" s="97">
        <v>0.251885452563665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119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>
        <v>11149</v>
      </c>
      <c r="J5" s="9"/>
      <c r="K5" s="9"/>
      <c r="L5" s="9"/>
      <c r="M5" s="9"/>
      <c r="N5" s="9">
        <v>90827</v>
      </c>
      <c r="O5" s="97">
        <v>1</v>
      </c>
      <c r="T5" s="99" t="s">
        <v>93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120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>
        <v>-0.20934685483299054</v>
      </c>
      <c r="J6" s="165"/>
      <c r="K6" s="165"/>
      <c r="L6" s="165"/>
      <c r="M6" s="165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>
        <v>0.001977172643120362</v>
      </c>
      <c r="J7" s="167"/>
      <c r="K7" s="167"/>
      <c r="L7" s="167"/>
      <c r="M7" s="167"/>
      <c r="N7" s="167">
        <v>0.11865554912369292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150</v>
      </c>
      <c r="C9" s="225"/>
      <c r="D9" s="226" t="s">
        <v>35</v>
      </c>
      <c r="E9" s="228" t="s">
        <v>23</v>
      </c>
      <c r="F9" s="229"/>
      <c r="G9" s="226" t="s">
        <v>35</v>
      </c>
    </row>
    <row r="10" spans="1:34" s="5" customFormat="1" ht="26.25" customHeight="1">
      <c r="A10" s="223"/>
      <c r="B10" s="45">
        <v>2019</v>
      </c>
      <c r="C10" s="45">
        <v>2018</v>
      </c>
      <c r="D10" s="227"/>
      <c r="E10" s="45">
        <f>B10</f>
        <v>2019</v>
      </c>
      <c r="F10" s="45">
        <f>C10</f>
        <v>2018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7767</v>
      </c>
      <c r="C11" s="194">
        <v>7617</v>
      </c>
      <c r="D11" s="195">
        <v>0.019692792437967732</v>
      </c>
      <c r="E11" s="194">
        <v>67949</v>
      </c>
      <c r="F11" s="196">
        <v>61085</v>
      </c>
      <c r="G11" s="195">
        <v>0.1123680117868544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3382</v>
      </c>
      <c r="C12" s="194">
        <v>3510</v>
      </c>
      <c r="D12" s="195">
        <v>-0.036467236467236486</v>
      </c>
      <c r="E12" s="194">
        <v>22878</v>
      </c>
      <c r="F12" s="196">
        <v>20108</v>
      </c>
      <c r="G12" s="195">
        <v>0.13775611696837076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11149</v>
      </c>
      <c r="C13" s="194">
        <v>11127</v>
      </c>
      <c r="D13" s="195">
        <v>0.001977172643120362</v>
      </c>
      <c r="E13" s="194">
        <v>90827</v>
      </c>
      <c r="F13" s="194">
        <v>81193</v>
      </c>
      <c r="G13" s="195">
        <v>0.11865554912369292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126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>
        <v>1771</v>
      </c>
      <c r="J3" s="3"/>
      <c r="K3" s="3"/>
      <c r="L3" s="3"/>
      <c r="M3" s="7"/>
      <c r="N3" s="3">
        <v>15640</v>
      </c>
      <c r="O3" s="97">
        <v>0.5022479126525369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>
        <v>2230</v>
      </c>
      <c r="J4" s="163"/>
      <c r="K4" s="163"/>
      <c r="L4" s="163"/>
      <c r="M4" s="164"/>
      <c r="N4" s="3">
        <v>15500</v>
      </c>
      <c r="O4" s="97">
        <v>0.49775208734746307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119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>
        <v>4001</v>
      </c>
      <c r="J5" s="9"/>
      <c r="K5" s="9"/>
      <c r="L5" s="9"/>
      <c r="M5" s="9"/>
      <c r="N5" s="9">
        <v>31140</v>
      </c>
      <c r="O5" s="97">
        <v>1</v>
      </c>
      <c r="T5" s="48" t="s">
        <v>93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120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>
        <v>-0.21901229748194417</v>
      </c>
      <c r="J6" s="165"/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>
        <v>0.07179212429681225</v>
      </c>
      <c r="J7" s="167"/>
      <c r="K7" s="167"/>
      <c r="L7" s="167"/>
      <c r="M7" s="167"/>
      <c r="N7" s="167">
        <v>0.2745057913477673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2019vs2018'!B9:C9</f>
        <v>AUGUST</v>
      </c>
      <c r="C9" s="225"/>
      <c r="D9" s="226" t="s">
        <v>35</v>
      </c>
      <c r="E9" s="228" t="s">
        <v>23</v>
      </c>
      <c r="F9" s="229"/>
      <c r="G9" s="226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2019vs2018'!B10</f>
        <v>2019</v>
      </c>
      <c r="C10" s="45">
        <f>'R_PTW 2019vs2018'!C10</f>
        <v>2018</v>
      </c>
      <c r="D10" s="227"/>
      <c r="E10" s="45">
        <f>'R_PTW 2019vs2018'!E10</f>
        <v>2019</v>
      </c>
      <c r="F10" s="45">
        <f>'R_PTW 2019vs2018'!F10</f>
        <v>2018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v>1771</v>
      </c>
      <c r="C11" s="194">
        <v>1452</v>
      </c>
      <c r="D11" s="195">
        <v>0.21969696969696972</v>
      </c>
      <c r="E11" s="194">
        <v>15640</v>
      </c>
      <c r="F11" s="196">
        <v>11413</v>
      </c>
      <c r="G11" s="195">
        <v>0.370367125208096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v>2230</v>
      </c>
      <c r="C12" s="194">
        <v>2281</v>
      </c>
      <c r="D12" s="195">
        <v>-0.022358614642700614</v>
      </c>
      <c r="E12" s="194">
        <v>15500</v>
      </c>
      <c r="F12" s="196">
        <v>13020</v>
      </c>
      <c r="G12" s="195">
        <v>0.19047619047619047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v>4001</v>
      </c>
      <c r="C13" s="194">
        <v>3733</v>
      </c>
      <c r="D13" s="195">
        <v>0.07179212429681225</v>
      </c>
      <c r="E13" s="194">
        <v>31140</v>
      </c>
      <c r="F13" s="194">
        <v>24433</v>
      </c>
      <c r="G13" s="195">
        <v>0.2745057913477673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1771</v>
      </c>
      <c r="J9" s="9">
        <v>0</v>
      </c>
      <c r="K9" s="9">
        <v>0</v>
      </c>
      <c r="L9" s="9">
        <v>0</v>
      </c>
      <c r="M9" s="9">
        <v>0</v>
      </c>
      <c r="N9" s="85">
        <v>15640</v>
      </c>
      <c r="O9" s="86"/>
    </row>
    <row r="10" spans="1:14" ht="12.75">
      <c r="A10" s="143" t="s">
        <v>125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>
        <v>0.21969696969696972</v>
      </c>
      <c r="J10" s="152"/>
      <c r="K10" s="152"/>
      <c r="L10" s="152"/>
      <c r="M10" s="152"/>
      <c r="N10" s="152">
        <v>0.370367125208096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2" t="s">
        <v>6</v>
      </c>
      <c r="B12" s="224" t="str">
        <f>'R_PTW NEW 2019vs2018'!B9:C9</f>
        <v>AUGUST</v>
      </c>
      <c r="C12" s="225"/>
      <c r="D12" s="226" t="s">
        <v>35</v>
      </c>
      <c r="E12" s="228" t="s">
        <v>23</v>
      </c>
      <c r="F12" s="229"/>
      <c r="G12" s="226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2019vs2018'!B10</f>
        <v>2019</v>
      </c>
      <c r="C13" s="45">
        <f>'R_PTW NEW 2019vs2018'!C10</f>
        <v>2018</v>
      </c>
      <c r="D13" s="227"/>
      <c r="E13" s="45">
        <f>'R_PTW NEW 2019vs2018'!E10</f>
        <v>2019</v>
      </c>
      <c r="F13" s="45">
        <f>'R_PTW NEW 2019vs2018'!F10</f>
        <v>2018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8">
        <v>1771</v>
      </c>
      <c r="C14" s="168">
        <v>1452</v>
      </c>
      <c r="D14" s="169">
        <v>0.21969696969696972</v>
      </c>
      <c r="E14" s="168">
        <v>15640</v>
      </c>
      <c r="F14" s="170">
        <v>11413</v>
      </c>
      <c r="G14" s="169">
        <v>0.370367125208096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127</v>
      </c>
      <c r="C2" s="248"/>
      <c r="D2" s="248"/>
      <c r="E2" s="248"/>
      <c r="F2" s="248"/>
      <c r="G2" s="248"/>
      <c r="H2" s="248"/>
      <c r="I2" s="101"/>
      <c r="J2" s="248" t="s">
        <v>128</v>
      </c>
      <c r="K2" s="248"/>
      <c r="L2" s="248"/>
      <c r="M2" s="248"/>
      <c r="N2" s="248"/>
      <c r="O2" s="248"/>
      <c r="P2" s="248"/>
      <c r="R2" s="248" t="s">
        <v>130</v>
      </c>
      <c r="S2" s="248"/>
      <c r="T2" s="248"/>
      <c r="U2" s="248"/>
      <c r="V2" s="248"/>
      <c r="W2" s="248"/>
      <c r="X2" s="248"/>
    </row>
    <row r="3" spans="2:24" ht="15" customHeight="1">
      <c r="B3" s="249" t="s">
        <v>57</v>
      </c>
      <c r="C3" s="251" t="s">
        <v>58</v>
      </c>
      <c r="D3" s="237" t="s">
        <v>152</v>
      </c>
      <c r="E3" s="238"/>
      <c r="F3" s="238"/>
      <c r="G3" s="238"/>
      <c r="H3" s="239"/>
      <c r="I3" s="103"/>
      <c r="J3" s="255" t="s">
        <v>59</v>
      </c>
      <c r="K3" s="258" t="s">
        <v>102</v>
      </c>
      <c r="L3" s="237" t="str">
        <f>D3</f>
        <v>January-August</v>
      </c>
      <c r="M3" s="238"/>
      <c r="N3" s="238"/>
      <c r="O3" s="238"/>
      <c r="P3" s="239"/>
      <c r="R3" s="249" t="s">
        <v>48</v>
      </c>
      <c r="S3" s="251" t="s">
        <v>58</v>
      </c>
      <c r="T3" s="237" t="str">
        <f>L3</f>
        <v>January-August</v>
      </c>
      <c r="U3" s="238"/>
      <c r="V3" s="238"/>
      <c r="W3" s="238"/>
      <c r="X3" s="239"/>
    </row>
    <row r="4" spans="2:24" ht="15" customHeight="1">
      <c r="B4" s="250"/>
      <c r="C4" s="252"/>
      <c r="D4" s="104">
        <v>2019</v>
      </c>
      <c r="E4" s="105" t="s">
        <v>60</v>
      </c>
      <c r="F4" s="106">
        <v>2018</v>
      </c>
      <c r="G4" s="105" t="s">
        <v>60</v>
      </c>
      <c r="H4" s="107" t="s">
        <v>61</v>
      </c>
      <c r="I4" s="108"/>
      <c r="J4" s="256"/>
      <c r="K4" s="259"/>
      <c r="L4" s="243">
        <v>2019</v>
      </c>
      <c r="M4" s="253">
        <v>2018</v>
      </c>
      <c r="N4" s="245" t="s">
        <v>62</v>
      </c>
      <c r="O4" s="245" t="s">
        <v>129</v>
      </c>
      <c r="P4" s="245" t="s">
        <v>94</v>
      </c>
      <c r="R4" s="261"/>
      <c r="S4" s="262"/>
      <c r="T4" s="243">
        <v>2019</v>
      </c>
      <c r="U4" s="253">
        <v>2018</v>
      </c>
      <c r="V4" s="245" t="s">
        <v>62</v>
      </c>
      <c r="W4" s="245" t="s">
        <v>129</v>
      </c>
      <c r="X4" s="245" t="s">
        <v>94</v>
      </c>
    </row>
    <row r="5" spans="2:24" ht="12.75">
      <c r="B5" s="178">
        <v>1</v>
      </c>
      <c r="C5" s="179" t="s">
        <v>26</v>
      </c>
      <c r="D5" s="180">
        <v>1799</v>
      </c>
      <c r="E5" s="181">
        <v>0.11502557544757033</v>
      </c>
      <c r="F5" s="180">
        <v>1541</v>
      </c>
      <c r="G5" s="182">
        <v>0.13502146674844476</v>
      </c>
      <c r="H5" s="171">
        <v>0.16742375081116156</v>
      </c>
      <c r="I5" s="109"/>
      <c r="J5" s="257"/>
      <c r="K5" s="260"/>
      <c r="L5" s="244"/>
      <c r="M5" s="254"/>
      <c r="N5" s="244"/>
      <c r="O5" s="244"/>
      <c r="P5" s="244"/>
      <c r="R5" s="250"/>
      <c r="S5" s="263"/>
      <c r="T5" s="244"/>
      <c r="U5" s="254"/>
      <c r="V5" s="244"/>
      <c r="W5" s="244"/>
      <c r="X5" s="244"/>
    </row>
    <row r="6" spans="2:24" ht="15">
      <c r="B6" s="183">
        <v>2</v>
      </c>
      <c r="C6" s="184" t="s">
        <v>47</v>
      </c>
      <c r="D6" s="185">
        <v>1747</v>
      </c>
      <c r="E6" s="186">
        <v>0.1117007672634271</v>
      </c>
      <c r="F6" s="185">
        <v>909</v>
      </c>
      <c r="G6" s="187">
        <v>0.07964601769911504</v>
      </c>
      <c r="H6" s="172">
        <v>0.9218921892189218</v>
      </c>
      <c r="I6" s="109"/>
      <c r="J6" s="110" t="s">
        <v>63</v>
      </c>
      <c r="K6" s="200" t="s">
        <v>47</v>
      </c>
      <c r="L6" s="218">
        <v>1689</v>
      </c>
      <c r="M6" s="144">
        <v>878</v>
      </c>
      <c r="N6" s="201">
        <v>0.9236902050113895</v>
      </c>
      <c r="O6" s="202"/>
      <c r="P6" s="202"/>
      <c r="R6" s="110" t="s">
        <v>49</v>
      </c>
      <c r="S6" s="200" t="s">
        <v>27</v>
      </c>
      <c r="T6" s="218">
        <v>727</v>
      </c>
      <c r="U6" s="144">
        <v>470</v>
      </c>
      <c r="V6" s="201">
        <v>0.5468085106382978</v>
      </c>
      <c r="W6" s="202"/>
      <c r="X6" s="202"/>
    </row>
    <row r="7" spans="2:24" ht="15">
      <c r="B7" s="183">
        <v>3</v>
      </c>
      <c r="C7" s="184" t="s">
        <v>27</v>
      </c>
      <c r="D7" s="185">
        <v>1745</v>
      </c>
      <c r="E7" s="186">
        <v>0.11157289002557545</v>
      </c>
      <c r="F7" s="185">
        <v>1291</v>
      </c>
      <c r="G7" s="187">
        <v>0.11311662139665293</v>
      </c>
      <c r="H7" s="172">
        <v>0.35166537567776923</v>
      </c>
      <c r="I7" s="109"/>
      <c r="J7" s="111"/>
      <c r="K7" s="203" t="s">
        <v>28</v>
      </c>
      <c r="L7" s="204">
        <v>1295</v>
      </c>
      <c r="M7" s="145">
        <v>1068</v>
      </c>
      <c r="N7" s="205">
        <v>0.21254681647940066</v>
      </c>
      <c r="O7" s="153"/>
      <c r="P7" s="153"/>
      <c r="R7" s="111"/>
      <c r="S7" s="203" t="s">
        <v>26</v>
      </c>
      <c r="T7" s="204">
        <v>675</v>
      </c>
      <c r="U7" s="145">
        <v>589</v>
      </c>
      <c r="V7" s="205">
        <v>0.14601018675721567</v>
      </c>
      <c r="W7" s="153"/>
      <c r="X7" s="153"/>
    </row>
    <row r="8" spans="2:24" ht="15">
      <c r="B8" s="183">
        <v>4</v>
      </c>
      <c r="C8" s="184" t="s">
        <v>0</v>
      </c>
      <c r="D8" s="185">
        <v>1460</v>
      </c>
      <c r="E8" s="186">
        <v>0.09335038363171355</v>
      </c>
      <c r="F8" s="185">
        <v>1179</v>
      </c>
      <c r="G8" s="187">
        <v>0.1033032506790502</v>
      </c>
      <c r="H8" s="172">
        <v>0.23833757421543678</v>
      </c>
      <c r="I8" s="109"/>
      <c r="J8" s="111"/>
      <c r="K8" s="203" t="s">
        <v>27</v>
      </c>
      <c r="L8" s="204">
        <v>822</v>
      </c>
      <c r="M8" s="145">
        <v>597</v>
      </c>
      <c r="N8" s="205">
        <v>0.37688442211055273</v>
      </c>
      <c r="O8" s="153"/>
      <c r="P8" s="153"/>
      <c r="R8" s="111"/>
      <c r="S8" s="203" t="s">
        <v>151</v>
      </c>
      <c r="T8" s="204">
        <v>327</v>
      </c>
      <c r="U8" s="145">
        <v>252</v>
      </c>
      <c r="V8" s="205">
        <v>0.29761904761904767</v>
      </c>
      <c r="W8" s="153"/>
      <c r="X8" s="153"/>
    </row>
    <row r="9" spans="2:24" ht="12.75">
      <c r="B9" s="183">
        <v>5</v>
      </c>
      <c r="C9" s="184" t="s">
        <v>28</v>
      </c>
      <c r="D9" s="185">
        <v>1296</v>
      </c>
      <c r="E9" s="186">
        <v>0.08286445012787724</v>
      </c>
      <c r="F9" s="185">
        <v>1068</v>
      </c>
      <c r="G9" s="187">
        <v>0.09357749934285464</v>
      </c>
      <c r="H9" s="172">
        <v>0.2134831460674158</v>
      </c>
      <c r="I9" s="109"/>
      <c r="J9" s="110"/>
      <c r="K9" s="110" t="s">
        <v>153</v>
      </c>
      <c r="L9" s="110">
        <v>4550</v>
      </c>
      <c r="M9" s="110">
        <v>3046</v>
      </c>
      <c r="N9" s="206">
        <v>0.49376231122783976</v>
      </c>
      <c r="O9" s="153"/>
      <c r="P9" s="153"/>
      <c r="R9" s="110"/>
      <c r="S9" s="110" t="s">
        <v>153</v>
      </c>
      <c r="T9" s="110">
        <v>1666</v>
      </c>
      <c r="U9" s="110">
        <v>1134</v>
      </c>
      <c r="V9" s="206">
        <v>0.4691358024691359</v>
      </c>
      <c r="W9" s="153"/>
      <c r="X9" s="153"/>
    </row>
    <row r="10" spans="2:24" ht="12.75">
      <c r="B10" s="183">
        <v>6</v>
      </c>
      <c r="C10" s="184" t="s">
        <v>88</v>
      </c>
      <c r="D10" s="185">
        <v>747</v>
      </c>
      <c r="E10" s="186">
        <v>0.04776214833759591</v>
      </c>
      <c r="F10" s="185">
        <v>403</v>
      </c>
      <c r="G10" s="187">
        <v>0.03531061070708841</v>
      </c>
      <c r="H10" s="172">
        <v>0.8535980148883375</v>
      </c>
      <c r="I10" s="109"/>
      <c r="J10" s="112" t="s">
        <v>69</v>
      </c>
      <c r="K10" s="113"/>
      <c r="L10" s="175">
        <v>8356</v>
      </c>
      <c r="M10" s="175">
        <v>5589</v>
      </c>
      <c r="N10" s="114">
        <v>0.4950796206834853</v>
      </c>
      <c r="O10" s="133">
        <v>0.5342710997442455</v>
      </c>
      <c r="P10" s="133">
        <v>0.48970472268465787</v>
      </c>
      <c r="R10" s="112" t="s">
        <v>78</v>
      </c>
      <c r="S10" s="113"/>
      <c r="T10" s="175">
        <v>3395</v>
      </c>
      <c r="U10" s="175">
        <v>2445</v>
      </c>
      <c r="V10" s="114">
        <v>0.38854805725971375</v>
      </c>
      <c r="W10" s="133">
        <v>0.21707161125319693</v>
      </c>
      <c r="X10" s="133">
        <v>0.21422938754052395</v>
      </c>
    </row>
    <row r="11" spans="2:24" ht="15">
      <c r="B11" s="183">
        <v>7</v>
      </c>
      <c r="C11" s="184" t="s">
        <v>29</v>
      </c>
      <c r="D11" s="185">
        <v>694</v>
      </c>
      <c r="E11" s="186">
        <v>0.04437340153452685</v>
      </c>
      <c r="F11" s="185">
        <v>494</v>
      </c>
      <c r="G11" s="187">
        <v>0.043283974415140626</v>
      </c>
      <c r="H11" s="172">
        <v>0.40485829959514175</v>
      </c>
      <c r="I11" s="109"/>
      <c r="J11" s="110" t="s">
        <v>64</v>
      </c>
      <c r="K11" s="200" t="s">
        <v>33</v>
      </c>
      <c r="L11" s="218">
        <v>74</v>
      </c>
      <c r="M11" s="144">
        <v>67</v>
      </c>
      <c r="N11" s="201">
        <v>0.10447761194029859</v>
      </c>
      <c r="O11" s="202"/>
      <c r="P11" s="202"/>
      <c r="R11" s="110" t="s">
        <v>50</v>
      </c>
      <c r="S11" s="203" t="s">
        <v>28</v>
      </c>
      <c r="T11" s="218">
        <v>578</v>
      </c>
      <c r="U11" s="144">
        <v>441</v>
      </c>
      <c r="V11" s="201">
        <v>0.31065759637188206</v>
      </c>
      <c r="W11" s="202"/>
      <c r="X11" s="202"/>
    </row>
    <row r="12" spans="2:24" ht="15">
      <c r="B12" s="183">
        <v>8</v>
      </c>
      <c r="C12" s="184" t="s">
        <v>33</v>
      </c>
      <c r="D12" s="185">
        <v>678</v>
      </c>
      <c r="E12" s="186">
        <v>0.043350383631713556</v>
      </c>
      <c r="F12" s="185">
        <v>592</v>
      </c>
      <c r="G12" s="187">
        <v>0.05187067379304302</v>
      </c>
      <c r="H12" s="172">
        <v>0.14527027027027017</v>
      </c>
      <c r="I12" s="109"/>
      <c r="J12" s="111"/>
      <c r="K12" s="203" t="s">
        <v>27</v>
      </c>
      <c r="L12" s="204">
        <v>65</v>
      </c>
      <c r="M12" s="145">
        <v>64</v>
      </c>
      <c r="N12" s="205">
        <v>0.015625</v>
      </c>
      <c r="O12" s="153"/>
      <c r="P12" s="153"/>
      <c r="R12" s="111"/>
      <c r="S12" s="203" t="s">
        <v>47</v>
      </c>
      <c r="T12" s="204">
        <v>461</v>
      </c>
      <c r="U12" s="145">
        <v>253</v>
      </c>
      <c r="V12" s="205">
        <v>0.8221343873517786</v>
      </c>
      <c r="W12" s="153"/>
      <c r="X12" s="153"/>
    </row>
    <row r="13" spans="2:24" ht="15">
      <c r="B13" s="183">
        <v>9</v>
      </c>
      <c r="C13" s="184" t="s">
        <v>30</v>
      </c>
      <c r="D13" s="185">
        <v>591</v>
      </c>
      <c r="E13" s="186">
        <v>0.03778772378516624</v>
      </c>
      <c r="F13" s="185">
        <v>412</v>
      </c>
      <c r="G13" s="187">
        <v>0.036099185139752916</v>
      </c>
      <c r="H13" s="172">
        <v>0.43446601941747565</v>
      </c>
      <c r="I13" s="109"/>
      <c r="J13" s="111"/>
      <c r="K13" s="203" t="s">
        <v>87</v>
      </c>
      <c r="L13" s="204">
        <v>45</v>
      </c>
      <c r="M13" s="145">
        <v>30</v>
      </c>
      <c r="N13" s="205">
        <v>0.5</v>
      </c>
      <c r="O13" s="153"/>
      <c r="P13" s="153"/>
      <c r="R13" s="111"/>
      <c r="S13" s="203" t="s">
        <v>32</v>
      </c>
      <c r="T13" s="204">
        <v>216</v>
      </c>
      <c r="U13" s="145">
        <v>190</v>
      </c>
      <c r="V13" s="205">
        <v>0.13684210526315788</v>
      </c>
      <c r="W13" s="153"/>
      <c r="X13" s="153"/>
    </row>
    <row r="14" spans="2:24" ht="12.75">
      <c r="B14" s="188">
        <v>10</v>
      </c>
      <c r="C14" s="189" t="s">
        <v>32</v>
      </c>
      <c r="D14" s="190">
        <v>553</v>
      </c>
      <c r="E14" s="191">
        <v>0.03535805626598466</v>
      </c>
      <c r="F14" s="190">
        <v>532</v>
      </c>
      <c r="G14" s="192">
        <v>0.04661351090861299</v>
      </c>
      <c r="H14" s="193">
        <v>0.03947368421052633</v>
      </c>
      <c r="I14" s="109"/>
      <c r="J14" s="115"/>
      <c r="K14" s="110" t="s">
        <v>153</v>
      </c>
      <c r="L14" s="110">
        <v>146</v>
      </c>
      <c r="M14" s="110">
        <v>68</v>
      </c>
      <c r="N14" s="206">
        <v>1.1470588235294117</v>
      </c>
      <c r="O14" s="153"/>
      <c r="P14" s="153"/>
      <c r="R14" s="115"/>
      <c r="S14" s="110" t="s">
        <v>153</v>
      </c>
      <c r="T14" s="110">
        <v>289</v>
      </c>
      <c r="U14" s="110">
        <v>288</v>
      </c>
      <c r="V14" s="206">
        <v>0.003472222222222321</v>
      </c>
      <c r="W14" s="153"/>
      <c r="X14" s="153"/>
    </row>
    <row r="15" spans="2:24" ht="12.75">
      <c r="B15" s="246" t="s">
        <v>76</v>
      </c>
      <c r="C15" s="247"/>
      <c r="D15" s="116">
        <v>11310</v>
      </c>
      <c r="E15" s="117">
        <v>0.7231457800511509</v>
      </c>
      <c r="F15" s="116">
        <v>8421</v>
      </c>
      <c r="G15" s="117">
        <v>0.7378428108297556</v>
      </c>
      <c r="H15" s="119">
        <v>0.34307089419308867</v>
      </c>
      <c r="I15" s="109"/>
      <c r="J15" s="112" t="s">
        <v>70</v>
      </c>
      <c r="K15" s="113"/>
      <c r="L15" s="175">
        <v>330</v>
      </c>
      <c r="M15" s="175">
        <v>229</v>
      </c>
      <c r="N15" s="114">
        <v>0.44104803493449785</v>
      </c>
      <c r="O15" s="133">
        <v>0.021099744245524295</v>
      </c>
      <c r="P15" s="133">
        <v>0.020064838342241303</v>
      </c>
      <c r="R15" s="112" t="s">
        <v>79</v>
      </c>
      <c r="S15" s="113"/>
      <c r="T15" s="175">
        <v>1544</v>
      </c>
      <c r="U15" s="175">
        <v>1172</v>
      </c>
      <c r="V15" s="114">
        <v>0.31740614334470996</v>
      </c>
      <c r="W15" s="133">
        <v>0.09872122762148337</v>
      </c>
      <c r="X15" s="133">
        <v>0.10268991500920004</v>
      </c>
    </row>
    <row r="16" spans="2:24" ht="15">
      <c r="B16" s="240" t="s">
        <v>77</v>
      </c>
      <c r="C16" s="240"/>
      <c r="D16" s="118">
        <v>4330</v>
      </c>
      <c r="E16" s="117">
        <v>0.2768542199488491</v>
      </c>
      <c r="F16" s="118">
        <v>2992</v>
      </c>
      <c r="G16" s="117">
        <v>0.26215718917024444</v>
      </c>
      <c r="H16" s="120">
        <v>0.447192513368984</v>
      </c>
      <c r="I16" s="109"/>
      <c r="J16" s="110" t="s">
        <v>65</v>
      </c>
      <c r="K16" s="200" t="s">
        <v>27</v>
      </c>
      <c r="L16" s="218">
        <v>270</v>
      </c>
      <c r="M16" s="144">
        <v>154</v>
      </c>
      <c r="N16" s="201">
        <v>0.7532467532467533</v>
      </c>
      <c r="O16" s="202"/>
      <c r="P16" s="202"/>
      <c r="R16" s="110" t="s">
        <v>51</v>
      </c>
      <c r="S16" s="200" t="s">
        <v>47</v>
      </c>
      <c r="T16" s="218">
        <v>1072</v>
      </c>
      <c r="U16" s="144">
        <v>481</v>
      </c>
      <c r="V16" s="201">
        <v>1.2286902286902288</v>
      </c>
      <c r="W16" s="202"/>
      <c r="X16" s="202"/>
    </row>
    <row r="17" spans="2:24" ht="15">
      <c r="B17" s="241" t="s">
        <v>75</v>
      </c>
      <c r="C17" s="241"/>
      <c r="D17" s="158">
        <v>15640</v>
      </c>
      <c r="E17" s="173">
        <v>1</v>
      </c>
      <c r="F17" s="158">
        <v>11413</v>
      </c>
      <c r="G17" s="174">
        <v>1.0000000000000016</v>
      </c>
      <c r="H17" s="157">
        <v>0.370367125208096</v>
      </c>
      <c r="I17" s="109"/>
      <c r="J17" s="111"/>
      <c r="K17" s="203" t="s">
        <v>33</v>
      </c>
      <c r="L17" s="204">
        <v>270</v>
      </c>
      <c r="M17" s="145">
        <v>240</v>
      </c>
      <c r="N17" s="205">
        <v>0.125</v>
      </c>
      <c r="O17" s="153"/>
      <c r="P17" s="153"/>
      <c r="R17" s="111"/>
      <c r="S17" s="203" t="s">
        <v>26</v>
      </c>
      <c r="T17" s="204">
        <v>607</v>
      </c>
      <c r="U17" s="145">
        <v>580</v>
      </c>
      <c r="V17" s="205">
        <v>0.04655172413793096</v>
      </c>
      <c r="W17" s="153"/>
      <c r="X17" s="153"/>
    </row>
    <row r="18" spans="2:24" ht="15">
      <c r="B18" s="242" t="s">
        <v>91</v>
      </c>
      <c r="C18" s="242"/>
      <c r="D18" s="242"/>
      <c r="E18" s="242"/>
      <c r="F18" s="242"/>
      <c r="G18" s="242"/>
      <c r="H18" s="242"/>
      <c r="I18" s="109"/>
      <c r="J18" s="111"/>
      <c r="K18" s="203" t="s">
        <v>0</v>
      </c>
      <c r="L18" s="204">
        <v>249</v>
      </c>
      <c r="M18" s="145">
        <v>133</v>
      </c>
      <c r="N18" s="205">
        <v>0.8721804511278195</v>
      </c>
      <c r="O18" s="153"/>
      <c r="P18" s="153"/>
      <c r="R18" s="111"/>
      <c r="S18" s="203" t="s">
        <v>28</v>
      </c>
      <c r="T18" s="204">
        <v>451</v>
      </c>
      <c r="U18" s="145">
        <v>518</v>
      </c>
      <c r="V18" s="205">
        <v>-0.1293436293436293</v>
      </c>
      <c r="W18" s="153"/>
      <c r="X18" s="153"/>
    </row>
    <row r="19" spans="2:24" ht="12.75" customHeight="1">
      <c r="B19" s="234" t="s">
        <v>44</v>
      </c>
      <c r="C19" s="234"/>
      <c r="D19" s="234"/>
      <c r="E19" s="234"/>
      <c r="F19" s="234"/>
      <c r="G19" s="234"/>
      <c r="H19" s="234"/>
      <c r="I19" s="109"/>
      <c r="J19" s="115"/>
      <c r="K19" s="146" t="s">
        <v>153</v>
      </c>
      <c r="L19" s="110">
        <v>1067</v>
      </c>
      <c r="M19" s="110">
        <v>694</v>
      </c>
      <c r="N19" s="206">
        <v>0.537463976945245</v>
      </c>
      <c r="O19" s="153"/>
      <c r="P19" s="153"/>
      <c r="R19" s="115"/>
      <c r="S19" s="146" t="s">
        <v>153</v>
      </c>
      <c r="T19" s="110">
        <v>3415</v>
      </c>
      <c r="U19" s="110">
        <v>2272</v>
      </c>
      <c r="V19" s="206">
        <v>0.503080985915493</v>
      </c>
      <c r="W19" s="153"/>
      <c r="X19" s="153"/>
    </row>
    <row r="20" spans="2:24" ht="12.75">
      <c r="B20" s="234"/>
      <c r="C20" s="234"/>
      <c r="D20" s="234"/>
      <c r="E20" s="234"/>
      <c r="F20" s="234"/>
      <c r="G20" s="234"/>
      <c r="H20" s="234"/>
      <c r="I20" s="109"/>
      <c r="J20" s="121" t="s">
        <v>71</v>
      </c>
      <c r="K20" s="122"/>
      <c r="L20" s="175">
        <v>1856</v>
      </c>
      <c r="M20" s="175">
        <v>1221</v>
      </c>
      <c r="N20" s="114">
        <v>0.52006552006552</v>
      </c>
      <c r="O20" s="133">
        <v>0.11867007672634271</v>
      </c>
      <c r="P20" s="133">
        <v>0.10698326469815123</v>
      </c>
      <c r="R20" s="112" t="s">
        <v>80</v>
      </c>
      <c r="S20" s="123"/>
      <c r="T20" s="175">
        <v>5545</v>
      </c>
      <c r="U20" s="175">
        <v>3851</v>
      </c>
      <c r="V20" s="114">
        <v>0.43988574396260716</v>
      </c>
      <c r="W20" s="133">
        <v>0.354539641943734</v>
      </c>
      <c r="X20" s="133">
        <v>0.33742223779900116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66</v>
      </c>
      <c r="K21" s="200" t="s">
        <v>26</v>
      </c>
      <c r="L21" s="218">
        <v>441</v>
      </c>
      <c r="M21" s="144">
        <v>352</v>
      </c>
      <c r="N21" s="201">
        <v>0.25284090909090917</v>
      </c>
      <c r="O21" s="202"/>
      <c r="P21" s="202"/>
      <c r="R21" s="111" t="s">
        <v>52</v>
      </c>
      <c r="S21" s="200" t="s">
        <v>31</v>
      </c>
      <c r="T21" s="208">
        <v>38</v>
      </c>
      <c r="U21" s="144">
        <v>31</v>
      </c>
      <c r="V21" s="201">
        <v>0.22580645161290325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27</v>
      </c>
      <c r="L22" s="204">
        <v>278</v>
      </c>
      <c r="M22" s="145">
        <v>194</v>
      </c>
      <c r="N22" s="205">
        <v>0.4329896907216495</v>
      </c>
      <c r="O22" s="153"/>
      <c r="P22" s="153"/>
      <c r="R22" s="111"/>
      <c r="S22" s="203" t="s">
        <v>27</v>
      </c>
      <c r="T22" s="209">
        <v>3</v>
      </c>
      <c r="U22" s="145">
        <v>8</v>
      </c>
      <c r="V22" s="205">
        <v>-0.625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29</v>
      </c>
      <c r="L23" s="204">
        <v>266</v>
      </c>
      <c r="M23" s="145">
        <v>245</v>
      </c>
      <c r="N23" s="205">
        <v>0.08571428571428563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153</v>
      </c>
      <c r="L24" s="110">
        <v>380</v>
      </c>
      <c r="M24" s="110">
        <v>343</v>
      </c>
      <c r="N24" s="206">
        <v>0.10787172011661816</v>
      </c>
      <c r="O24" s="153"/>
      <c r="P24" s="153"/>
      <c r="R24" s="115"/>
      <c r="S24" s="146" t="s">
        <v>153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72</v>
      </c>
      <c r="K25" s="122"/>
      <c r="L25" s="216">
        <v>1365</v>
      </c>
      <c r="M25" s="216">
        <v>1134</v>
      </c>
      <c r="N25" s="114">
        <v>0.20370370370370372</v>
      </c>
      <c r="O25" s="133">
        <v>0.0872762148337596</v>
      </c>
      <c r="P25" s="133">
        <v>0.09936037851572768</v>
      </c>
      <c r="R25" s="112" t="s">
        <v>81</v>
      </c>
      <c r="S25" s="122"/>
      <c r="T25" s="175">
        <v>41</v>
      </c>
      <c r="U25" s="175">
        <v>42</v>
      </c>
      <c r="V25" s="114">
        <v>-0.023809523809523836</v>
      </c>
      <c r="W25" s="133">
        <v>0.0026214833759590794</v>
      </c>
      <c r="X25" s="133">
        <v>0.003680014019101025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67</v>
      </c>
      <c r="K26" s="200" t="s">
        <v>0</v>
      </c>
      <c r="L26" s="218">
        <v>1189</v>
      </c>
      <c r="M26" s="144">
        <v>1000</v>
      </c>
      <c r="N26" s="201">
        <v>0.18900000000000006</v>
      </c>
      <c r="O26" s="202"/>
      <c r="P26" s="202"/>
      <c r="R26" s="128" t="s">
        <v>53</v>
      </c>
      <c r="S26" s="200" t="s">
        <v>26</v>
      </c>
      <c r="T26" s="218">
        <v>147</v>
      </c>
      <c r="U26" s="144">
        <v>103</v>
      </c>
      <c r="V26" s="205">
        <v>0.4271844660194175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500</v>
      </c>
      <c r="M27" s="145">
        <v>467</v>
      </c>
      <c r="N27" s="205">
        <v>0.07066381156316925</v>
      </c>
      <c r="O27" s="153"/>
      <c r="P27" s="153"/>
      <c r="R27" s="111"/>
      <c r="S27" s="203" t="s">
        <v>27</v>
      </c>
      <c r="T27" s="204">
        <v>111</v>
      </c>
      <c r="U27" s="145">
        <v>70</v>
      </c>
      <c r="V27" s="205">
        <v>0.5857142857142856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433</v>
      </c>
      <c r="M28" s="145">
        <v>395</v>
      </c>
      <c r="N28" s="205">
        <v>0.09620253164556969</v>
      </c>
      <c r="O28" s="153"/>
      <c r="P28" s="153"/>
      <c r="R28" s="111"/>
      <c r="S28" s="203" t="s">
        <v>29</v>
      </c>
      <c r="T28" s="204">
        <v>72</v>
      </c>
      <c r="U28" s="145">
        <v>48</v>
      </c>
      <c r="V28" s="205">
        <v>0.5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153</v>
      </c>
      <c r="L29" s="110">
        <v>1561</v>
      </c>
      <c r="M29" s="110">
        <v>1345</v>
      </c>
      <c r="N29" s="206">
        <v>0.16059479553903344</v>
      </c>
      <c r="O29" s="153"/>
      <c r="P29" s="153"/>
      <c r="R29" s="115"/>
      <c r="S29" s="110" t="s">
        <v>153</v>
      </c>
      <c r="T29" s="110">
        <v>205</v>
      </c>
      <c r="U29" s="110">
        <v>192</v>
      </c>
      <c r="V29" s="206">
        <v>0.06770833333333326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73</v>
      </c>
      <c r="K30" s="130"/>
      <c r="L30" s="175">
        <v>3683</v>
      </c>
      <c r="M30" s="175">
        <v>3207</v>
      </c>
      <c r="N30" s="114">
        <v>0.14842531961334582</v>
      </c>
      <c r="O30" s="133">
        <v>0.23548593350383631</v>
      </c>
      <c r="P30" s="133">
        <v>0.2809953561727854</v>
      </c>
      <c r="R30" s="112" t="s">
        <v>82</v>
      </c>
      <c r="S30" s="113"/>
      <c r="T30" s="175">
        <v>535</v>
      </c>
      <c r="U30" s="175">
        <v>413</v>
      </c>
      <c r="V30" s="114">
        <v>0.29539951573849876</v>
      </c>
      <c r="W30" s="133">
        <v>0.03420716112531969</v>
      </c>
      <c r="X30" s="133">
        <v>0.03618680452116008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74</v>
      </c>
      <c r="K31" s="131"/>
      <c r="L31" s="175">
        <v>50</v>
      </c>
      <c r="M31" s="175">
        <v>33</v>
      </c>
      <c r="N31" s="114">
        <v>0.5151515151515151</v>
      </c>
      <c r="O31" s="133">
        <v>0.00319693094629156</v>
      </c>
      <c r="P31" s="133">
        <v>0.0028914395864365196</v>
      </c>
      <c r="R31" s="110" t="s">
        <v>54</v>
      </c>
      <c r="S31" s="200" t="s">
        <v>26</v>
      </c>
      <c r="T31" s="218">
        <v>277</v>
      </c>
      <c r="U31" s="144">
        <v>236</v>
      </c>
      <c r="V31" s="201">
        <v>0.17372881355932202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35" t="s">
        <v>75</v>
      </c>
      <c r="K32" s="236"/>
      <c r="L32" s="112">
        <v>15640</v>
      </c>
      <c r="M32" s="112">
        <v>11413</v>
      </c>
      <c r="N32" s="120">
        <v>0.370367125208096</v>
      </c>
      <c r="O32" s="207">
        <v>0.9999999999999999</v>
      </c>
      <c r="P32" s="207">
        <v>1</v>
      </c>
      <c r="R32" s="111"/>
      <c r="S32" s="203" t="s">
        <v>0</v>
      </c>
      <c r="T32" s="204">
        <v>222</v>
      </c>
      <c r="U32" s="145">
        <v>238</v>
      </c>
      <c r="V32" s="205">
        <v>-0.0672268907563025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32</v>
      </c>
      <c r="T33" s="204">
        <v>138</v>
      </c>
      <c r="U33" s="145">
        <v>156</v>
      </c>
      <c r="V33" s="205">
        <v>-0.11538461538461542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153</v>
      </c>
      <c r="T34" s="110">
        <v>298</v>
      </c>
      <c r="U34" s="110">
        <v>219</v>
      </c>
      <c r="V34" s="206">
        <v>0.36073059360730597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83</v>
      </c>
      <c r="S35" s="113"/>
      <c r="T35" s="175">
        <v>935</v>
      </c>
      <c r="U35" s="175">
        <v>849</v>
      </c>
      <c r="V35" s="114">
        <v>0.10129564193168439</v>
      </c>
      <c r="W35" s="133">
        <v>0.059782608695652176</v>
      </c>
      <c r="X35" s="133">
        <v>0.074388854814685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200" t="s">
        <v>0</v>
      </c>
      <c r="T36" s="210">
        <v>860</v>
      </c>
      <c r="U36" s="211">
        <v>642</v>
      </c>
      <c r="V36" s="201">
        <v>0.33956386292834884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33</v>
      </c>
      <c r="T37" s="212">
        <v>386</v>
      </c>
      <c r="U37" s="213">
        <v>320</v>
      </c>
      <c r="V37" s="205">
        <v>0.20625000000000004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27</v>
      </c>
      <c r="T38" s="212">
        <v>373</v>
      </c>
      <c r="U38" s="213">
        <v>309</v>
      </c>
      <c r="V38" s="205">
        <v>0.2071197411003236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153</v>
      </c>
      <c r="T39" s="110">
        <v>1391</v>
      </c>
      <c r="U39" s="110">
        <v>1015</v>
      </c>
      <c r="V39" s="206">
        <v>0.37044334975369453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84</v>
      </c>
      <c r="S40" s="122"/>
      <c r="T40" s="175">
        <v>3010</v>
      </c>
      <c r="U40" s="175">
        <v>2286</v>
      </c>
      <c r="V40" s="114">
        <v>0.3167104111986001</v>
      </c>
      <c r="W40" s="133">
        <v>0.19245524296675193</v>
      </c>
      <c r="X40" s="133">
        <v>0.20029790589678437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56</v>
      </c>
      <c r="S41" s="200" t="s">
        <v>87</v>
      </c>
      <c r="T41" s="208">
        <v>68</v>
      </c>
      <c r="U41" s="144">
        <v>54</v>
      </c>
      <c r="V41" s="201">
        <v>0.2592592592592593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146</v>
      </c>
      <c r="T42" s="209">
        <v>58</v>
      </c>
      <c r="U42" s="145">
        <v>14</v>
      </c>
      <c r="V42" s="205">
        <v>3.1428571428571432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145</v>
      </c>
      <c r="T43" s="209">
        <v>52</v>
      </c>
      <c r="U43" s="145">
        <v>45</v>
      </c>
      <c r="V43" s="205">
        <v>0.15555555555555545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153</v>
      </c>
      <c r="T44" s="110">
        <v>100</v>
      </c>
      <c r="U44" s="110">
        <v>108</v>
      </c>
      <c r="V44" s="206">
        <v>-0.07407407407407407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85</v>
      </c>
      <c r="S45" s="122"/>
      <c r="T45" s="175">
        <v>278</v>
      </c>
      <c r="U45" s="175">
        <v>221</v>
      </c>
      <c r="V45" s="114">
        <v>0.25791855203619907</v>
      </c>
      <c r="W45" s="133">
        <v>0.017774936061381075</v>
      </c>
      <c r="X45" s="133">
        <v>0.019363883290983964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86</v>
      </c>
      <c r="S46" s="131"/>
      <c r="T46" s="175">
        <v>357</v>
      </c>
      <c r="U46" s="175">
        <v>134</v>
      </c>
      <c r="V46" s="114">
        <v>1.6641791044776117</v>
      </c>
      <c r="W46" s="133">
        <v>0.02282608695652174</v>
      </c>
      <c r="X46" s="133">
        <v>0.011740997108560414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5" t="s">
        <v>75</v>
      </c>
      <c r="S47" s="236"/>
      <c r="T47" s="175">
        <v>15640</v>
      </c>
      <c r="U47" s="175">
        <v>11413</v>
      </c>
      <c r="V47" s="114">
        <v>0.370367125208096</v>
      </c>
      <c r="W47" s="176">
        <v>1.0000000000000002</v>
      </c>
      <c r="X47" s="176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4" dxfId="0" operator="lessThan">
      <formula>0</formula>
    </cfRule>
  </conditionalFormatting>
  <conditionalFormatting sqref="H10:H14">
    <cfRule type="cellIs" priority="13" dxfId="0" operator="lessThan">
      <formula>0</formula>
    </cfRule>
  </conditionalFormatting>
  <conditionalFormatting sqref="E5:E14 G5:H14">
    <cfRule type="cellIs" priority="12" dxfId="3" operator="equal">
      <formula>0</formula>
    </cfRule>
  </conditionalFormatting>
  <conditionalFormatting sqref="D5:D14">
    <cfRule type="cellIs" priority="11" dxfId="3" operator="equal">
      <formula>0</formula>
    </cfRule>
  </conditionalFormatting>
  <conditionalFormatting sqref="F5:F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131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2230</v>
      </c>
      <c r="J9" s="9">
        <v>0</v>
      </c>
      <c r="K9" s="9">
        <v>0</v>
      </c>
      <c r="L9" s="9">
        <v>0</v>
      </c>
      <c r="M9" s="9">
        <v>0</v>
      </c>
      <c r="N9" s="9">
        <v>15500</v>
      </c>
      <c r="O9" s="86"/>
    </row>
    <row r="10" spans="1:14" ht="12.75">
      <c r="A10" s="143" t="s">
        <v>125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>
        <v>-0.022358614642700614</v>
      </c>
      <c r="J10" s="97"/>
      <c r="K10" s="97"/>
      <c r="L10" s="97"/>
      <c r="M10" s="97"/>
      <c r="N10" s="177">
        <v>0.19047619047619047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2" t="s">
        <v>6</v>
      </c>
      <c r="B12" s="224" t="str">
        <f>'R_MC NEW 2019vs2018'!B12:C12</f>
        <v>AUGUST</v>
      </c>
      <c r="C12" s="225"/>
      <c r="D12" s="226" t="s">
        <v>35</v>
      </c>
      <c r="E12" s="228" t="s">
        <v>23</v>
      </c>
      <c r="F12" s="229"/>
      <c r="G12" s="226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2019vs2018'!B13</f>
        <v>2019</v>
      </c>
      <c r="C13" s="45">
        <f>'R_MC NEW 2019vs2018'!C13</f>
        <v>2018</v>
      </c>
      <c r="D13" s="227"/>
      <c r="E13" s="45">
        <f>'R_MC NEW 2019vs2018'!E13</f>
        <v>2019</v>
      </c>
      <c r="F13" s="45">
        <f>'R_MC NEW 2019vs2018'!F13</f>
        <v>2018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2230</v>
      </c>
      <c r="C14" s="168">
        <v>2281</v>
      </c>
      <c r="D14" s="169">
        <v>-0.022358614642700614</v>
      </c>
      <c r="E14" s="168">
        <v>15500</v>
      </c>
      <c r="F14" s="170">
        <v>13020</v>
      </c>
      <c r="G14" s="169">
        <v>0.19047619047619047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48" t="s">
        <v>132</v>
      </c>
      <c r="C2" s="248"/>
      <c r="D2" s="248"/>
      <c r="E2" s="248"/>
      <c r="F2" s="248"/>
      <c r="G2" s="248"/>
      <c r="H2" s="248"/>
      <c r="I2" s="264"/>
      <c r="J2" s="264"/>
      <c r="K2" s="264"/>
      <c r="L2" s="264"/>
    </row>
    <row r="3" spans="2:16" ht="24" customHeight="1">
      <c r="B3" s="249" t="s">
        <v>57</v>
      </c>
      <c r="C3" s="251" t="s">
        <v>58</v>
      </c>
      <c r="D3" s="237" t="str">
        <f>'R_MC 2019 rankings'!D3:H3</f>
        <v>January-August</v>
      </c>
      <c r="E3" s="238"/>
      <c r="F3" s="238"/>
      <c r="G3" s="238"/>
      <c r="H3" s="239"/>
      <c r="I3" s="72"/>
      <c r="J3" s="73"/>
      <c r="K3" s="73"/>
      <c r="L3" s="74"/>
      <c r="M3" s="75"/>
      <c r="N3" s="75"/>
      <c r="O3" s="75"/>
      <c r="P3" s="75"/>
    </row>
    <row r="4" spans="2:16" ht="12.75">
      <c r="B4" s="250"/>
      <c r="C4" s="252"/>
      <c r="D4" s="104">
        <v>2018</v>
      </c>
      <c r="E4" s="105" t="s">
        <v>60</v>
      </c>
      <c r="F4" s="106">
        <v>2017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47</v>
      </c>
      <c r="D5" s="180">
        <v>4720</v>
      </c>
      <c r="E5" s="181">
        <v>0.30471271788250487</v>
      </c>
      <c r="F5" s="180">
        <v>3826</v>
      </c>
      <c r="G5" s="182">
        <v>0.29385560675883254</v>
      </c>
      <c r="H5" s="171">
        <v>0.23366440146366974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1863</v>
      </c>
      <c r="E6" s="186">
        <v>0.12027114267269207</v>
      </c>
      <c r="F6" s="185">
        <v>1028</v>
      </c>
      <c r="G6" s="187">
        <v>0.07895545314900154</v>
      </c>
      <c r="H6" s="172">
        <v>0.8122568093385214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92</v>
      </c>
      <c r="D7" s="185">
        <v>1476</v>
      </c>
      <c r="E7" s="186">
        <v>0.09528728211749515</v>
      </c>
      <c r="F7" s="185">
        <v>2070</v>
      </c>
      <c r="G7" s="187">
        <v>0.15898617511520738</v>
      </c>
      <c r="H7" s="172">
        <v>-0.28695652173913044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88</v>
      </c>
      <c r="D8" s="185">
        <v>943</v>
      </c>
      <c r="E8" s="186">
        <v>0.06087798579728857</v>
      </c>
      <c r="F8" s="185">
        <v>636</v>
      </c>
      <c r="G8" s="187">
        <v>0.04884792626728111</v>
      </c>
      <c r="H8" s="172">
        <v>0.4827044025157232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34</v>
      </c>
      <c r="D9" s="185">
        <v>859</v>
      </c>
      <c r="E9" s="186">
        <v>0.055455132343447386</v>
      </c>
      <c r="F9" s="185">
        <v>759</v>
      </c>
      <c r="G9" s="187">
        <v>0.05829493087557604</v>
      </c>
      <c r="H9" s="172">
        <v>0.13175230566534912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30</v>
      </c>
      <c r="D10" s="185">
        <v>850</v>
      </c>
      <c r="E10" s="186">
        <v>0.05487411233053583</v>
      </c>
      <c r="F10" s="185">
        <v>1131</v>
      </c>
      <c r="G10" s="187">
        <v>0.0868663594470046</v>
      </c>
      <c r="H10" s="172">
        <v>-0.24845269672855885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143</v>
      </c>
      <c r="D11" s="185">
        <v>714</v>
      </c>
      <c r="E11" s="186">
        <v>0.0460942543576501</v>
      </c>
      <c r="F11" s="185">
        <v>543</v>
      </c>
      <c r="G11" s="187">
        <v>0.04170506912442396</v>
      </c>
      <c r="H11" s="172">
        <v>0.3149171270718232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103</v>
      </c>
      <c r="D12" s="185">
        <v>656</v>
      </c>
      <c r="E12" s="186">
        <v>0.04234990316333118</v>
      </c>
      <c r="F12" s="185">
        <v>293</v>
      </c>
      <c r="G12" s="187">
        <v>0.02250384024577573</v>
      </c>
      <c r="H12" s="172">
        <v>1.2389078498293515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144</v>
      </c>
      <c r="D13" s="185">
        <v>377</v>
      </c>
      <c r="E13" s="186">
        <v>0.02433828276307295</v>
      </c>
      <c r="F13" s="185">
        <v>56</v>
      </c>
      <c r="G13" s="187">
        <v>0.004301075268817204</v>
      </c>
      <c r="H13" s="172">
        <v>5.732142857142857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147</v>
      </c>
      <c r="D14" s="190">
        <v>317</v>
      </c>
      <c r="E14" s="191">
        <v>0.020464816010329245</v>
      </c>
      <c r="F14" s="190">
        <v>40</v>
      </c>
      <c r="G14" s="192">
        <v>0.0030721966205837174</v>
      </c>
      <c r="H14" s="193">
        <v>6.925</v>
      </c>
      <c r="I14" s="75"/>
      <c r="J14" s="78"/>
      <c r="K14" s="78"/>
      <c r="L14" s="78"/>
      <c r="N14" s="75"/>
      <c r="O14" s="75"/>
      <c r="P14" s="75"/>
    </row>
    <row r="15" spans="2:16" ht="12.75">
      <c r="B15" s="246" t="s">
        <v>76</v>
      </c>
      <c r="C15" s="247"/>
      <c r="D15" s="217">
        <v>12775</v>
      </c>
      <c r="E15" s="117">
        <v>0.8247256294383473</v>
      </c>
      <c r="F15" s="118">
        <v>10382</v>
      </c>
      <c r="G15" s="117">
        <v>0.7973886328725037</v>
      </c>
      <c r="H15" s="119">
        <v>0.2304950876517049</v>
      </c>
      <c r="I15" s="76"/>
      <c r="J15" s="76"/>
      <c r="K15" s="76"/>
      <c r="N15" s="75"/>
      <c r="O15" s="75"/>
      <c r="P15" s="75"/>
    </row>
    <row r="16" spans="2:16" ht="12.75">
      <c r="B16" s="240" t="s">
        <v>77</v>
      </c>
      <c r="C16" s="240"/>
      <c r="D16" s="118">
        <v>2715</v>
      </c>
      <c r="E16" s="117">
        <v>0.17527437056165268</v>
      </c>
      <c r="F16" s="118">
        <v>2638</v>
      </c>
      <c r="G16" s="117">
        <v>0.20261136712749617</v>
      </c>
      <c r="H16" s="119">
        <v>0.029188779378316987</v>
      </c>
      <c r="I16" s="76"/>
      <c r="J16" s="76"/>
      <c r="K16" s="76"/>
      <c r="N16" s="75"/>
      <c r="O16" s="75"/>
      <c r="P16" s="75"/>
    </row>
    <row r="17" spans="2:11" ht="12.75" customHeight="1">
      <c r="B17" s="241" t="s">
        <v>75</v>
      </c>
      <c r="C17" s="241"/>
      <c r="D17" s="158">
        <v>15490</v>
      </c>
      <c r="E17" s="173">
        <v>1.000000000000001</v>
      </c>
      <c r="F17" s="158">
        <v>13020</v>
      </c>
      <c r="G17" s="174">
        <v>0.9999999999999988</v>
      </c>
      <c r="H17" s="157">
        <v>0.18970814132104463</v>
      </c>
      <c r="I17" s="76"/>
      <c r="J17" s="76"/>
      <c r="K17" s="76"/>
    </row>
    <row r="18" spans="2:11" ht="12.75">
      <c r="B18" s="242" t="s">
        <v>91</v>
      </c>
      <c r="C18" s="242"/>
      <c r="D18" s="242"/>
      <c r="E18" s="242"/>
      <c r="F18" s="242"/>
      <c r="G18" s="242"/>
      <c r="H18" s="242"/>
      <c r="I18" s="76"/>
      <c r="J18" s="76"/>
      <c r="K18" s="76"/>
    </row>
    <row r="19" spans="2:11" ht="12.75">
      <c r="B19" s="234" t="s">
        <v>44</v>
      </c>
      <c r="C19" s="234"/>
      <c r="D19" s="234"/>
      <c r="E19" s="234"/>
      <c r="F19" s="234"/>
      <c r="G19" s="234"/>
      <c r="H19" s="234"/>
      <c r="I19" s="76"/>
      <c r="J19" s="76"/>
      <c r="K19" s="76"/>
    </row>
    <row r="20" spans="2:11" ht="12.75">
      <c r="B20" s="234"/>
      <c r="C20" s="234"/>
      <c r="D20" s="234"/>
      <c r="E20" s="234"/>
      <c r="F20" s="234"/>
      <c r="G20" s="234"/>
      <c r="H20" s="23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134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>
        <v>5996</v>
      </c>
      <c r="J3" s="3"/>
      <c r="K3" s="3"/>
      <c r="L3" s="3"/>
      <c r="M3" s="3"/>
      <c r="N3" s="3">
        <v>52309</v>
      </c>
      <c r="O3" s="97">
        <v>0.8763884933067502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>
        <v>1152</v>
      </c>
      <c r="J4" s="3"/>
      <c r="K4" s="3"/>
      <c r="L4" s="3"/>
      <c r="M4" s="3"/>
      <c r="N4" s="3">
        <v>7378</v>
      </c>
      <c r="O4" s="97">
        <v>0.12361150669324979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119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>
        <v>7148</v>
      </c>
      <c r="J5" s="9"/>
      <c r="K5" s="9"/>
      <c r="L5" s="9"/>
      <c r="M5" s="9"/>
      <c r="N5" s="9">
        <v>59687</v>
      </c>
      <c r="O5" s="97">
        <v>1</v>
      </c>
      <c r="T5" s="48" t="s">
        <v>93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120</v>
      </c>
      <c r="B6" s="214">
        <v>0.041474654377880116</v>
      </c>
      <c r="C6" s="214">
        <v>1.104867256637168</v>
      </c>
      <c r="D6" s="214">
        <v>0.7733865881858315</v>
      </c>
      <c r="E6" s="214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>
        <v>-0.20383158832702164</v>
      </c>
      <c r="J6" s="165"/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215">
        <v>-0.08576051779935279</v>
      </c>
      <c r="C7" s="215">
        <v>0.611449864498645</v>
      </c>
      <c r="D7" s="215">
        <v>0.3324909177065234</v>
      </c>
      <c r="E7" s="215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>
        <v>-0.0332702190965648</v>
      </c>
      <c r="J7" s="167"/>
      <c r="K7" s="167"/>
      <c r="L7" s="167"/>
      <c r="M7" s="167"/>
      <c r="N7" s="167">
        <v>0.05156800563777297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2019vs2018'!B12:C12</f>
        <v>AUGUST</v>
      </c>
      <c r="C9" s="225"/>
      <c r="D9" s="226" t="s">
        <v>35</v>
      </c>
      <c r="E9" s="228" t="s">
        <v>23</v>
      </c>
      <c r="F9" s="229"/>
      <c r="G9" s="226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2019vs2018'!B13</f>
        <v>2019</v>
      </c>
      <c r="C10" s="45">
        <f>'R_MP NEW 2019vs2018'!C13</f>
        <v>2018</v>
      </c>
      <c r="D10" s="227"/>
      <c r="E10" s="45">
        <f>'R_MP NEW 2019vs2018'!E13</f>
        <v>2019</v>
      </c>
      <c r="F10" s="45">
        <f>'R_MP NEW 2019vs2018'!F13</f>
        <v>2018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5996</v>
      </c>
      <c r="C11" s="194">
        <v>6165</v>
      </c>
      <c r="D11" s="195">
        <v>-0.027412814274128117</v>
      </c>
      <c r="E11" s="194">
        <v>52309</v>
      </c>
      <c r="F11" s="196">
        <v>49672</v>
      </c>
      <c r="G11" s="195">
        <v>0.05308825897890168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1152</v>
      </c>
      <c r="C12" s="194">
        <v>1229</v>
      </c>
      <c r="D12" s="195">
        <v>-0.06265256305939793</v>
      </c>
      <c r="E12" s="194">
        <v>7378</v>
      </c>
      <c r="F12" s="196">
        <v>7088</v>
      </c>
      <c r="G12" s="195">
        <v>0.04091422121896171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7148</v>
      </c>
      <c r="C13" s="194">
        <v>7394</v>
      </c>
      <c r="D13" s="195">
        <v>-0.0332702190965648</v>
      </c>
      <c r="E13" s="194">
        <v>59687</v>
      </c>
      <c r="F13" s="194">
        <v>56760</v>
      </c>
      <c r="G13" s="195">
        <v>0.05156800563777297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135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95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96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97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98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136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137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>
        <v>1771</v>
      </c>
      <c r="J10" s="65"/>
      <c r="K10" s="65"/>
      <c r="L10" s="65"/>
      <c r="M10" s="65"/>
      <c r="N10" s="65">
        <v>15640</v>
      </c>
      <c r="O10" s="14"/>
      <c r="R10" s="33"/>
    </row>
    <row r="11" spans="1:18" s="17" customFormat="1" ht="12.75">
      <c r="A11" s="64" t="s">
        <v>138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>
        <v>5996</v>
      </c>
      <c r="J11" s="136"/>
      <c r="K11" s="136"/>
      <c r="L11" s="136"/>
      <c r="M11" s="136"/>
      <c r="N11" s="136">
        <v>52309</v>
      </c>
      <c r="O11" s="16"/>
      <c r="R11" s="33"/>
    </row>
    <row r="12" spans="1:18" s="5" customFormat="1" ht="12.75">
      <c r="A12" s="40" t="s">
        <v>139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>
        <v>7767</v>
      </c>
      <c r="J12" s="41"/>
      <c r="K12" s="41"/>
      <c r="L12" s="41"/>
      <c r="M12" s="41"/>
      <c r="N12" s="41">
        <v>67949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>
        <v>0.019692792437967732</v>
      </c>
      <c r="J13" s="154"/>
      <c r="K13" s="154"/>
      <c r="L13" s="154"/>
      <c r="M13" s="154"/>
      <c r="N13" s="154">
        <v>0.1123680117868544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>
        <v>0.21969696969696972</v>
      </c>
      <c r="J14" s="154"/>
      <c r="K14" s="154"/>
      <c r="L14" s="154"/>
      <c r="M14" s="154"/>
      <c r="N14" s="154">
        <v>0.370367125208096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>
        <v>-0.027412814274128117</v>
      </c>
      <c r="J15" s="154"/>
      <c r="K15" s="154"/>
      <c r="L15" s="154"/>
      <c r="M15" s="154"/>
      <c r="N15" s="154">
        <v>0.05308825897890168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>
        <v>0.22801596498004378</v>
      </c>
      <c r="J16" s="154"/>
      <c r="K16" s="154"/>
      <c r="L16" s="154"/>
      <c r="M16" s="154"/>
      <c r="N16" s="154">
        <v>0.23017262947210407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95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99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100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101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136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140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>
        <v>2230</v>
      </c>
      <c r="J25" s="65"/>
      <c r="K25" s="65"/>
      <c r="L25" s="65"/>
      <c r="M25" s="65"/>
      <c r="N25" s="65">
        <v>15500</v>
      </c>
      <c r="O25" s="14"/>
      <c r="R25" s="33"/>
    </row>
    <row r="26" spans="1:18" s="17" customFormat="1" ht="12.75">
      <c r="A26" s="64" t="s">
        <v>141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>
        <v>1152</v>
      </c>
      <c r="J26" s="136"/>
      <c r="K26" s="136"/>
      <c r="L26" s="136"/>
      <c r="M26" s="136"/>
      <c r="N26" s="136">
        <v>7378</v>
      </c>
      <c r="O26" s="16"/>
      <c r="R26" s="33"/>
    </row>
    <row r="27" spans="1:15" s="5" customFormat="1" ht="12.75">
      <c r="A27" s="40" t="s">
        <v>142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>
        <v>3382</v>
      </c>
      <c r="J27" s="41"/>
      <c r="K27" s="41"/>
      <c r="L27" s="41"/>
      <c r="M27" s="41"/>
      <c r="N27" s="41">
        <v>22878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>
        <v>-0.036467236467236486</v>
      </c>
      <c r="J28" s="154"/>
      <c r="K28" s="154"/>
      <c r="L28" s="154"/>
      <c r="M28" s="154"/>
      <c r="N28" s="154">
        <v>0.13775611696837076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>
        <v>-0.022358614642700614</v>
      </c>
      <c r="J29" s="154"/>
      <c r="K29" s="154"/>
      <c r="L29" s="154"/>
      <c r="M29" s="154"/>
      <c r="N29" s="154">
        <v>0.19047619047619047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>
        <v>-0.06265256305939793</v>
      </c>
      <c r="J30" s="154"/>
      <c r="K30" s="154"/>
      <c r="L30" s="154"/>
      <c r="M30" s="154"/>
      <c r="N30" s="154">
        <v>0.04091422121896171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>
        <v>0.6593731519810763</v>
      </c>
      <c r="J31" s="154"/>
      <c r="K31" s="154"/>
      <c r="L31" s="154"/>
      <c r="M31" s="154"/>
      <c r="N31" s="154">
        <v>0.6775067750677507</v>
      </c>
    </row>
    <row r="34" spans="1:7" ht="30.75" customHeight="1">
      <c r="A34" s="232" t="s">
        <v>4</v>
      </c>
      <c r="B34" s="270" t="str">
        <f>'R_PTW USED 2019vs2018'!B9:C9</f>
        <v>AUGUST</v>
      </c>
      <c r="C34" s="271"/>
      <c r="D34" s="268" t="s">
        <v>35</v>
      </c>
      <c r="E34" s="266" t="s">
        <v>23</v>
      </c>
      <c r="F34" s="267"/>
      <c r="G34" s="268" t="s">
        <v>35</v>
      </c>
    </row>
    <row r="35" spans="1:7" ht="15.75" customHeight="1">
      <c r="A35" s="233"/>
      <c r="B35" s="45">
        <v>2019</v>
      </c>
      <c r="C35" s="45">
        <v>2018</v>
      </c>
      <c r="D35" s="269"/>
      <c r="E35" s="45">
        <v>2019</v>
      </c>
      <c r="F35" s="45">
        <v>2018</v>
      </c>
      <c r="G35" s="269"/>
    </row>
    <row r="36" spans="1:7" ht="15.75" customHeight="1">
      <c r="A36" s="67" t="s">
        <v>41</v>
      </c>
      <c r="B36" s="199">
        <v>1771</v>
      </c>
      <c r="C36" s="199">
        <v>1452</v>
      </c>
      <c r="D36" s="195">
        <v>0.21969696969696972</v>
      </c>
      <c r="E36" s="199">
        <v>15640</v>
      </c>
      <c r="F36" s="199">
        <v>11413</v>
      </c>
      <c r="G36" s="195">
        <v>0.370367125208096</v>
      </c>
    </row>
    <row r="37" spans="1:7" ht="15.75" customHeight="1">
      <c r="A37" s="67" t="s">
        <v>42</v>
      </c>
      <c r="B37" s="199">
        <v>5996</v>
      </c>
      <c r="C37" s="199">
        <v>6165</v>
      </c>
      <c r="D37" s="195">
        <v>-0.027412814274128117</v>
      </c>
      <c r="E37" s="199">
        <v>52309</v>
      </c>
      <c r="F37" s="199">
        <v>49672</v>
      </c>
      <c r="G37" s="195">
        <v>0.05308825897890168</v>
      </c>
    </row>
    <row r="38" spans="1:7" ht="15.75" customHeight="1">
      <c r="A38" s="95" t="s">
        <v>5</v>
      </c>
      <c r="B38" s="199">
        <v>7767</v>
      </c>
      <c r="C38" s="199">
        <v>7617</v>
      </c>
      <c r="D38" s="195">
        <v>0.019692792437967732</v>
      </c>
      <c r="E38" s="199">
        <v>67949</v>
      </c>
      <c r="F38" s="199">
        <v>61085</v>
      </c>
      <c r="G38" s="195">
        <v>0.1123680117868544</v>
      </c>
    </row>
    <row r="39" ht="15.75" customHeight="1"/>
    <row r="40" ht="15.75" customHeight="1"/>
    <row r="41" spans="1:7" ht="32.25" customHeight="1">
      <c r="A41" s="232" t="s">
        <v>3</v>
      </c>
      <c r="B41" s="270" t="str">
        <f>B34</f>
        <v>AUGUST</v>
      </c>
      <c r="C41" s="271"/>
      <c r="D41" s="268" t="s">
        <v>35</v>
      </c>
      <c r="E41" s="266" t="s">
        <v>23</v>
      </c>
      <c r="F41" s="267"/>
      <c r="G41" s="268" t="s">
        <v>35</v>
      </c>
    </row>
    <row r="42" spans="1:7" ht="15.75" customHeight="1">
      <c r="A42" s="233"/>
      <c r="B42" s="45">
        <v>2019</v>
      </c>
      <c r="C42" s="45">
        <v>2018</v>
      </c>
      <c r="D42" s="269"/>
      <c r="E42" s="45">
        <v>2019</v>
      </c>
      <c r="F42" s="45">
        <v>2018</v>
      </c>
      <c r="G42" s="269"/>
    </row>
    <row r="43" spans="1:7" ht="15.75" customHeight="1">
      <c r="A43" s="67" t="s">
        <v>41</v>
      </c>
      <c r="B43" s="199">
        <v>2230</v>
      </c>
      <c r="C43" s="199">
        <v>2281</v>
      </c>
      <c r="D43" s="195">
        <v>-0.022358614642700614</v>
      </c>
      <c r="E43" s="199">
        <v>15500</v>
      </c>
      <c r="F43" s="199">
        <v>13020</v>
      </c>
      <c r="G43" s="195">
        <v>0.19047619047619047</v>
      </c>
    </row>
    <row r="44" spans="1:7" ht="15.75" customHeight="1">
      <c r="A44" s="67" t="s">
        <v>42</v>
      </c>
      <c r="B44" s="199">
        <v>1152</v>
      </c>
      <c r="C44" s="199">
        <v>1229</v>
      </c>
      <c r="D44" s="195">
        <v>-0.06265256305939793</v>
      </c>
      <c r="E44" s="199">
        <v>7378</v>
      </c>
      <c r="F44" s="199">
        <v>7088</v>
      </c>
      <c r="G44" s="195">
        <v>0.04091422121896171</v>
      </c>
    </row>
    <row r="45" spans="1:7" ht="15.75" customHeight="1">
      <c r="A45" s="95" t="s">
        <v>5</v>
      </c>
      <c r="B45" s="199">
        <v>3382</v>
      </c>
      <c r="C45" s="199">
        <v>3510</v>
      </c>
      <c r="D45" s="195">
        <v>-0.036467236467236486</v>
      </c>
      <c r="E45" s="199">
        <v>22878</v>
      </c>
      <c r="F45" s="199">
        <v>20108</v>
      </c>
      <c r="G45" s="195">
        <v>0.13775611696837076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45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2019-09-05T12:32:39Z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